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sks" sheetId="1" state="visible" r:id="rId2"/>
    <sheet name="People" sheetId="2" state="visible" r:id="rId3"/>
  </sheets>
  <definedNames>
    <definedName function="false" hidden="false" localSheetId="0" name="_xlnm.Print_Area" vbProcedure="false">Tasks!$A$1:$I$23</definedName>
    <definedName function="false" hidden="false" localSheetId="0" name="_xlnm.Print_Titles" vbProcedure="false">Tasks!$11:$12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<sst xmlns="http://schemas.openxmlformats.org/spreadsheetml/2006/main" count="143" uniqueCount="54">
  <si>
    <t xml:space="preserve">Highlight changes:</t>
  </si>
  <si>
    <t xml:space="preserve">Annex to Invoice No 123</t>
  </si>
  <si>
    <t xml:space="preserve">Sample Law Firm</t>
  </si>
  <si>
    <t xml:space="preserve">Client/project:</t>
  </si>
  <si>
    <t xml:space="preserve">Telavia Aeronautical Engineering AB - Dispute with Oakridge Trading GmbH</t>
  </si>
  <si>
    <t xml:space="preserve">Period:</t>
  </si>
  <si>
    <t xml:space="preserve">01.05.2026 - 31.07.2026</t>
  </si>
  <si>
    <t xml:space="preserve">DURATION</t>
  </si>
  <si>
    <t xml:space="preserve">RATE</t>
  </si>
  <si>
    <t xml:space="preserve">SUM</t>
  </si>
  <si>
    <t xml:space="preserve">SOURCE DATA</t>
  </si>
  <si>
    <t xml:space="preserve">#</t>
  </si>
  <si>
    <t xml:space="preserve">Date</t>
  </si>
  <si>
    <t xml:space="preserve">Client</t>
  </si>
  <si>
    <t xml:space="preserve">Project</t>
  </si>
  <si>
    <t xml:space="preserve">User</t>
  </si>
  <si>
    <t xml:space="preserve">Task</t>
  </si>
  <si>
    <t xml:space="preserve">Duration</t>
  </si>
  <si>
    <t xml:space="preserve">Rate</t>
  </si>
  <si>
    <t xml:space="preserve">Sum</t>
  </si>
  <si>
    <t xml:space="preserve">Original</t>
  </si>
  <si>
    <t xml:space="preserve">Applied</t>
  </si>
  <si>
    <t xml:space="preserve">Change</t>
  </si>
  <si>
    <t xml:space="preserve">User X</t>
  </si>
  <si>
    <t xml:space="preserve">Row X</t>
  </si>
  <si>
    <t xml:space="preserve">+/-</t>
  </si>
  <si>
    <t xml:space="preserve">EUR/h</t>
  </si>
  <si>
    <t xml:space="preserve">EUR</t>
  </si>
  <si>
    <t xml:space="preserve">Minutes</t>
  </si>
  <si>
    <t xml:space="preserve">Telavia Aeronautical Engineering AB</t>
  </si>
  <si>
    <t xml:space="preserve">Dispute with Oakridge Trading GmbH</t>
  </si>
  <si>
    <t xml:space="preserve">drafting of cross-complaint</t>
  </si>
  <si>
    <t xml:space="preserve">Frank Davis</t>
  </si>
  <si>
    <t xml:space="preserve">legal analysis re data protection requirements</t>
  </si>
  <si>
    <t xml:space="preserve">John Smith</t>
  </si>
  <si>
    <t xml:space="preserve">drafting of amendments to Founders Agreement</t>
  </si>
  <si>
    <t xml:space="preserve">Amanda Green</t>
  </si>
  <si>
    <t xml:space="preserve">drafting of Sales Agreement</t>
  </si>
  <si>
    <t xml:space="preserve">telephone call with A. Davies</t>
  </si>
  <si>
    <t xml:space="preserve">telephone call with A. Davies re outstanding invoices</t>
  </si>
  <si>
    <t xml:space="preserve">drafting of Loan Agreement</t>
  </si>
  <si>
    <t xml:space="preserve">This might constitute a violation of client agreement terms</t>
  </si>
  <si>
    <t xml:space="preserve">legal analysis re compensation of procedural expenses</t>
  </si>
  <si>
    <t xml:space="preserve">legal analysis re limitations of expert opinions in civil process</t>
  </si>
  <si>
    <t xml:space="preserve">drafting of email to L. Jones re third party contacts</t>
  </si>
  <si>
    <t xml:space="preserve">Total duration:</t>
  </si>
  <si>
    <t xml:space="preserve">Total sum:</t>
  </si>
  <si>
    <t xml:space="preserve">Original Name</t>
  </si>
  <si>
    <t xml:space="preserve">Applied Name</t>
  </si>
  <si>
    <t xml:space="preserve">Original Rate</t>
  </si>
  <si>
    <t xml:space="preserve">Applied Rate</t>
  </si>
  <si>
    <t xml:space="preserve">Duration X</t>
  </si>
  <si>
    <t xml:space="preserve">Rate X</t>
  </si>
  <si>
    <t xml:space="preserve">Jessica Miller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</si>
</sst>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General"/>
    <numFmt numFmtId="166" formatCode="dd\.mm\.yyyy"/>
    <numFmt numFmtId="167" formatCode="[h]&quot;h &quot;mm\m"/>
    <numFmt numFmtId="168" formatCode="#,##0.00\ [$€-425];[RED]\-#,##0.00\ [$€-425]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2"/>
      <charset val="1"/>
    </font>
    <font>
      <b val="true"/>
      <sz val="20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9"/>
      <color rgb="FF777777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EEEEEE"/>
        <bgColor rgb="FFDDDDDD"/>
      </patternFill>
    </fill>
    <fill>
      <patternFill patternType="solid">
        <fgColor rgb="FFDDDDDD"/>
        <bgColor rgb="FFEEEEEE"/>
      </patternFill>
    </fill>
    <fill>
      <patternFill patternType="solid">
        <fgColor rgb="FF77BC65"/>
        <bgColor rgb="FF9F9F9F"/>
      </patternFill>
    </fill>
    <fill>
      <patternFill patternType="solid">
        <fgColor rgb="FFC9C9C9"/>
        <bgColor rgb="FFB4C7DC"/>
      </patternFill>
    </fill>
    <fill>
      <patternFill patternType="solid">
        <fgColor rgb="FFFAF1A2"/>
        <bgColor rgb="FFFFFFCC"/>
      </patternFill>
    </fill>
    <fill>
      <patternFill patternType="solid">
        <fgColor rgb="FFB4C7DC"/>
        <bgColor rgb="FFC9C9C9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>
        <color rgb="FF9F9F9F"/>
      </top>
      <bottom style="thin">
        <color rgb="FF9F9F9F"/>
      </bottom>
      <diagonal/>
    </border>
    <border diagonalUp="false" diagonalDown="false">
      <left style="thin">
        <color rgb="FF9F9F9F"/>
      </left>
      <right style="thin">
        <color rgb="FF9F9F9F"/>
      </right>
      <top style="thin">
        <color rgb="FF9F9F9F"/>
      </top>
      <bottom style="thin">
        <color rgb="FF9F9F9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6" fillId="5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" fillId="6" borderId="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6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6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6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6" fillId="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6" fillId="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7">
    <dxf>
      <fill>
        <patternFill>
          <bgColor rgb="FFB4ED93"/>
        </patternFill>
      </fill>
    </dxf>
    <dxf>
      <fill>
        <patternFill>
          <bgColor rgb="FFB4ED93"/>
        </patternFill>
      </fill>
    </dxf>
    <dxf>
      <fill>
        <patternFill>
          <bgColor rgb="FFB4ED93"/>
        </patternFill>
      </fill>
    </dxf>
    <dxf>
      <fill>
        <patternFill>
          <bgColor rgb="FFB4ED93"/>
        </patternFill>
      </fill>
    </dxf>
    <dxf>
      <fill>
        <patternFill>
          <bgColor rgb="FFB4ED93"/>
        </patternFill>
      </fill>
    </dxf>
    <dxf>
      <fill>
        <patternFill>
          <bgColor rgb="FFB4ED93"/>
        </patternFill>
      </fill>
    </dxf>
    <dxf>
      <fill>
        <patternFill>
          <bgColor rgb="FFFFD7D7"/>
        </patternFill>
      </fill>
    </dxf>
    <dxf>
      <fill>
        <patternFill>
          <bgColor rgb="FFB4ED93"/>
        </patternFill>
      </fill>
    </dxf>
    <dxf>
      <fill>
        <patternFill>
          <bgColor rgb="FFFFD7D7"/>
        </patternFill>
      </fill>
    </dxf>
    <dxf>
      <fill>
        <patternFill>
          <bgColor rgb="FFB4ED93"/>
        </patternFill>
      </fill>
    </dxf>
    <dxf>
      <fill>
        <patternFill>
          <bgColor rgb="FFFFD7D7"/>
        </patternFill>
      </fill>
    </dxf>
    <dxf>
      <fill>
        <patternFill>
          <bgColor rgb="FFB4ED93"/>
        </patternFill>
      </fill>
    </dxf>
    <dxf>
      <fill>
        <patternFill>
          <bgColor rgb="FFFFD7D7"/>
        </patternFill>
      </fill>
    </dxf>
    <dxf>
      <fill>
        <patternFill>
          <bgColor rgb="FFB4ED93"/>
        </patternFill>
      </fill>
    </dxf>
    <dxf>
      <fill>
        <patternFill>
          <bgColor rgb="FFFFD7D7"/>
        </patternFill>
      </fill>
    </dxf>
    <dxf>
      <fill>
        <patternFill>
          <bgColor rgb="FFB4ED93"/>
        </patternFill>
      </fill>
    </dxf>
    <dxf>
      <fill>
        <patternFill>
          <bgColor rgb="FFFFD7D7"/>
        </patternFill>
      </fill>
    </dxf>
  </dxf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9C9"/>
      <rgbColor rgb="FF777777"/>
      <rgbColor rgb="FF9999FF"/>
      <rgbColor rgb="FF993366"/>
      <rgbColor rgb="FFFFFFCC"/>
      <rgbColor rgb="FFDDDDDD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4ED93"/>
      <rgbColor rgb="FFFAF1A2"/>
      <rgbColor rgb="FF99CCFF"/>
      <rgbColor rgb="FFFF99CC"/>
      <rgbColor rgb="FFCC99FF"/>
      <rgbColor rgb="FFFFD7D7"/>
      <rgbColor rgb="FF3366FF"/>
      <rgbColor rgb="FF33CCCC"/>
      <rgbColor rgb="FF77BC65"/>
      <rgbColor rgb="FFFFCC00"/>
      <rgbColor rgb="FFFF9900"/>
      <rgbColor rgb="FFFF6600"/>
      <rgbColor rgb="FF666699"/>
      <rgbColor rgb="FF9F9F9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475920</xdr:colOff>
      <xdr:row>0</xdr:row>
      <xdr:rowOff>475920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475920" cy="4759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N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12"/>
    <col collapsed="false" customWidth="true" hidden="true" outlineLevel="0" max="3" min="3" style="1" width="22"/>
    <col collapsed="false" customWidth="true" hidden="true" outlineLevel="0" max="4" min="4" style="1" width="40"/>
    <col collapsed="false" customWidth="true" hidden="false" outlineLevel="0" max="5" min="5" style="1" width="22"/>
    <col collapsed="false" customWidth="true" hidden="false" outlineLevel="0" max="6" min="6" style="1" width="82"/>
    <col collapsed="false" customWidth="true" hidden="false" outlineLevel="0" max="9" min="7" style="1" width="12"/>
    <col collapsed="false" customWidth="true" hidden="false" outlineLevel="0" max="10" min="10" style="1" width="2"/>
    <col collapsed="false" customWidth="true" hidden="true" outlineLevel="0" max="11" min="11" style="1" width="8"/>
    <col collapsed="false" customWidth="true" hidden="false" outlineLevel="0" max="12" min="12" style="1" width="12"/>
    <col collapsed="false" customWidth="true" hidden="true" outlineLevel="0" max="13" min="13" style="1" width="8"/>
    <col collapsed="false" customWidth="true" hidden="false" outlineLevel="0" max="14" min="14" style="1" width="12"/>
    <col collapsed="false" customWidth="true" hidden="false" outlineLevel="0" max="18" min="15" style="1" width="8"/>
    <col collapsed="false" customWidth="true" hidden="false" outlineLevel="0" max="19" min="19" style="1" width="2"/>
    <col collapsed="false" customWidth="true" hidden="false" outlineLevel="0" max="22" min="20" style="1" width="12"/>
    <col collapsed="false" customWidth="true" hidden="false" outlineLevel="0" max="25" min="23" style="1" width="8"/>
    <col collapsed="false" customWidth="true" hidden="false" outlineLevel="0" max="26" min="26" style="1" width="2"/>
    <col collapsed="false" customWidth="true" hidden="false" outlineLevel="0" max="29" min="27" style="1" width="12"/>
    <col collapsed="false" customWidth="true" hidden="false" outlineLevel="0" max="30" min="30" style="1" width="2"/>
    <col collapsed="false" customWidth="true" hidden="false" outlineLevel="0" max="31" min="31" style="1" width="12"/>
    <col collapsed="false" customWidth="true" hidden="false" outlineLevel="0" max="32" min="32" style="1" width="22"/>
    <col collapsed="false" customWidth="true" hidden="false" outlineLevel="0" max="33" min="33" style="1" width="40"/>
    <col collapsed="false" customWidth="true" hidden="false" outlineLevel="0" max="34" min="34" style="1" width="22"/>
    <col collapsed="false" customWidth="true" hidden="false" outlineLevel="0" max="35" min="35" style="1" width="70"/>
    <col collapsed="false" customWidth="true" hidden="false" outlineLevel="0" max="38" min="36" style="1" width="12"/>
    <col collapsed="false" customWidth="true" hidden="false" outlineLevel="0" max="39" min="39" style="1" width="2"/>
    <col collapsed="false" customWidth="true" hidden="false" outlineLevel="0" max="40" min="40" style="1" width="25"/>
    <col collapsed="false" customWidth="true" hidden="false" outlineLevel="0" max="59" min="41" style="1" width="9"/>
  </cols>
  <sheetData>
    <row r="1" customFormat="false" ht="54.7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K1" s="3" t="s">
        <v>0</v>
      </c>
      <c r="L1" s="3"/>
      <c r="M1" s="3"/>
      <c r="N1" s="3"/>
      <c r="O1" s="4"/>
    </row>
    <row r="2" customFormat="false" ht="30" hidden="false" customHeight="tru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</row>
    <row r="3" customFormat="false" ht="15" hidden="false" customHeight="false" outlineLevel="0" collapsed="false">
      <c r="A3" s="6" t="s">
        <v>2</v>
      </c>
      <c r="B3" s="6"/>
      <c r="C3" s="6"/>
      <c r="D3" s="6"/>
      <c r="E3" s="6"/>
      <c r="F3" s="6"/>
      <c r="G3" s="6"/>
      <c r="H3" s="6"/>
      <c r="I3" s="6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</row>
    <row r="5" customFormat="false" ht="15" hidden="false" customHeight="false" outlineLevel="0" collapsed="false">
      <c r="A5" s="2" t="s">
        <v>3</v>
      </c>
      <c r="B5" s="2"/>
      <c r="C5" s="2"/>
      <c r="D5" s="2"/>
      <c r="E5" s="2"/>
      <c r="F5" s="2"/>
      <c r="G5" s="2"/>
      <c r="H5" s="2"/>
      <c r="I5" s="2"/>
    </row>
    <row r="6" customFormat="false" ht="15" hidden="false" customHeight="false" outlineLevel="0" collapsed="false">
      <c r="A6" s="6" t="s">
        <v>4</v>
      </c>
      <c r="B6" s="6"/>
      <c r="C6" s="6"/>
      <c r="D6" s="6"/>
      <c r="E6" s="6"/>
      <c r="F6" s="6"/>
      <c r="G6" s="6"/>
      <c r="H6" s="6"/>
      <c r="I6" s="6"/>
    </row>
    <row r="7" customFormat="false" ht="15" hidden="false" customHeight="false" outlineLevel="0" collapsed="false">
      <c r="A7" s="2"/>
      <c r="B7" s="2"/>
      <c r="C7" s="2"/>
      <c r="D7" s="2"/>
      <c r="E7" s="2"/>
      <c r="F7" s="2"/>
      <c r="G7" s="2"/>
      <c r="H7" s="2"/>
      <c r="I7" s="2"/>
    </row>
    <row r="8" customFormat="false" ht="15" hidden="false" customHeight="false" outlineLevel="0" collapsed="false">
      <c r="A8" s="2" t="s">
        <v>5</v>
      </c>
      <c r="B8" s="2"/>
      <c r="C8" s="2"/>
      <c r="D8" s="2"/>
      <c r="E8" s="2"/>
      <c r="F8" s="2"/>
      <c r="G8" s="2"/>
      <c r="H8" s="2"/>
      <c r="I8" s="2"/>
    </row>
    <row r="9" customFormat="false" ht="15" hidden="false" customHeight="false" outlineLevel="0" collapsed="false">
      <c r="A9" s="6" t="s">
        <v>6</v>
      </c>
      <c r="B9" s="6"/>
      <c r="C9" s="6"/>
      <c r="D9" s="6"/>
      <c r="E9" s="6"/>
      <c r="F9" s="6"/>
      <c r="G9" s="6"/>
      <c r="H9" s="6"/>
      <c r="I9" s="6"/>
    </row>
    <row r="10" customFormat="false" ht="15" hidden="false" customHeight="false" outlineLevel="0" collapsed="false">
      <c r="A10" s="2"/>
      <c r="B10" s="2"/>
      <c r="C10" s="2"/>
      <c r="D10" s="2"/>
      <c r="E10" s="2"/>
      <c r="F10" s="2"/>
      <c r="G10" s="2"/>
      <c r="H10" s="2"/>
      <c r="I10" s="2"/>
      <c r="J10" s="7"/>
      <c r="K10" s="8" t="s">
        <v>7</v>
      </c>
      <c r="L10" s="8"/>
      <c r="M10" s="8"/>
      <c r="N10" s="8"/>
      <c r="O10" s="8"/>
      <c r="P10" s="8"/>
      <c r="Q10" s="8"/>
      <c r="R10" s="8"/>
      <c r="S10" s="7"/>
      <c r="T10" s="8" t="s">
        <v>8</v>
      </c>
      <c r="U10" s="8"/>
      <c r="V10" s="8"/>
      <c r="W10" s="8"/>
      <c r="X10" s="8"/>
      <c r="Y10" s="8"/>
      <c r="Z10" s="7"/>
      <c r="AA10" s="8" t="s">
        <v>9</v>
      </c>
      <c r="AB10" s="8"/>
      <c r="AC10" s="8"/>
      <c r="AD10" s="7"/>
      <c r="AE10" s="8" t="s">
        <v>10</v>
      </c>
      <c r="AF10" s="8"/>
      <c r="AG10" s="8"/>
      <c r="AH10" s="8"/>
      <c r="AI10" s="8"/>
      <c r="AJ10" s="8"/>
      <c r="AK10" s="8"/>
      <c r="AL10" s="8"/>
      <c r="AM10" s="7"/>
    </row>
    <row r="11" customFormat="false" ht="15" hidden="false" customHeight="false" outlineLevel="0" collapsed="false">
      <c r="A11" s="9" t="s">
        <v>11</v>
      </c>
      <c r="B11" s="9" t="s">
        <v>12</v>
      </c>
      <c r="C11" s="9" t="s">
        <v>13</v>
      </c>
      <c r="D11" s="9" t="s">
        <v>14</v>
      </c>
      <c r="E11" s="9" t="s">
        <v>15</v>
      </c>
      <c r="F11" s="9" t="s">
        <v>16</v>
      </c>
      <c r="G11" s="10" t="s">
        <v>17</v>
      </c>
      <c r="H11" s="10" t="s">
        <v>18</v>
      </c>
      <c r="I11" s="10" t="s">
        <v>19</v>
      </c>
      <c r="J11" s="7"/>
      <c r="K11" s="10" t="s">
        <v>20</v>
      </c>
      <c r="L11" s="10" t="s">
        <v>20</v>
      </c>
      <c r="M11" s="10" t="s">
        <v>21</v>
      </c>
      <c r="N11" s="10" t="s">
        <v>21</v>
      </c>
      <c r="O11" s="10" t="s">
        <v>22</v>
      </c>
      <c r="P11" s="10" t="s">
        <v>23</v>
      </c>
      <c r="Q11" s="10" t="s">
        <v>24</v>
      </c>
      <c r="R11" s="10" t="s">
        <v>25</v>
      </c>
      <c r="S11" s="7"/>
      <c r="T11" s="10" t="s">
        <v>20</v>
      </c>
      <c r="U11" s="10" t="s">
        <v>21</v>
      </c>
      <c r="V11" s="10" t="s">
        <v>22</v>
      </c>
      <c r="W11" s="10" t="s">
        <v>23</v>
      </c>
      <c r="X11" s="10" t="s">
        <v>24</v>
      </c>
      <c r="Y11" s="10" t="s">
        <v>25</v>
      </c>
      <c r="Z11" s="7"/>
      <c r="AA11" s="10" t="s">
        <v>20</v>
      </c>
      <c r="AB11" s="10" t="s">
        <v>21</v>
      </c>
      <c r="AC11" s="10" t="s">
        <v>22</v>
      </c>
      <c r="AD11" s="7"/>
      <c r="AE11" s="9" t="s">
        <v>12</v>
      </c>
      <c r="AF11" s="9" t="s">
        <v>13</v>
      </c>
      <c r="AG11" s="9" t="s">
        <v>14</v>
      </c>
      <c r="AH11" s="9" t="s">
        <v>15</v>
      </c>
      <c r="AI11" s="9" t="s">
        <v>16</v>
      </c>
      <c r="AJ11" s="10" t="s">
        <v>17</v>
      </c>
      <c r="AK11" s="10" t="s">
        <v>18</v>
      </c>
      <c r="AL11" s="10" t="s">
        <v>19</v>
      </c>
      <c r="AM11" s="7"/>
    </row>
    <row r="12" customFormat="false" ht="15" hidden="false" customHeight="false" outlineLevel="0" collapsed="false">
      <c r="A12" s="11"/>
      <c r="B12" s="11"/>
      <c r="C12" s="11"/>
      <c r="D12" s="11"/>
      <c r="E12" s="11"/>
      <c r="F12" s="11"/>
      <c r="G12" s="12"/>
      <c r="H12" s="12" t="s">
        <v>26</v>
      </c>
      <c r="I12" s="12" t="s">
        <v>27</v>
      </c>
      <c r="J12" s="7"/>
      <c r="K12" s="12"/>
      <c r="L12" s="12"/>
      <c r="M12" s="12"/>
      <c r="N12" s="12"/>
      <c r="O12" s="12" t="s">
        <v>28</v>
      </c>
      <c r="P12" s="12"/>
      <c r="Q12" s="12"/>
      <c r="R12" s="12" t="s">
        <v>28</v>
      </c>
      <c r="S12" s="7"/>
      <c r="T12" s="12" t="s">
        <v>26</v>
      </c>
      <c r="U12" s="12" t="s">
        <v>26</v>
      </c>
      <c r="V12" s="12" t="s">
        <v>26</v>
      </c>
      <c r="W12" s="12"/>
      <c r="X12" s="12"/>
      <c r="Y12" s="12" t="s">
        <v>26</v>
      </c>
      <c r="Z12" s="7"/>
      <c r="AA12" s="12" t="s">
        <v>27</v>
      </c>
      <c r="AB12" s="12" t="s">
        <v>27</v>
      </c>
      <c r="AC12" s="12" t="s">
        <v>27</v>
      </c>
      <c r="AD12" s="7"/>
      <c r="AE12" s="11"/>
      <c r="AF12" s="11"/>
      <c r="AG12" s="11"/>
      <c r="AH12" s="11"/>
      <c r="AI12" s="11"/>
      <c r="AJ12" s="12"/>
      <c r="AK12" s="12" t="s">
        <v>26</v>
      </c>
      <c r="AL12" s="12" t="s">
        <v>27</v>
      </c>
      <c r="AM12" s="7"/>
    </row>
    <row r="13" customFormat="false" ht="15" hidden="false" customHeight="false" outlineLevel="0" collapsed="false">
      <c r="A13" s="13" t="n">
        <f aca="false">ROW()-12</f>
        <v>1</v>
      </c>
      <c r="B13" s="14" t="n">
        <v>46191</v>
      </c>
      <c r="C13" s="15" t="s">
        <v>29</v>
      </c>
      <c r="D13" s="15" t="s">
        <v>30</v>
      </c>
      <c r="E13" s="15" t="str">
        <f aca="false">People!B2</f>
        <v>Jessica Miller</v>
      </c>
      <c r="F13" s="15" t="s">
        <v>31</v>
      </c>
      <c r="G13" s="16" t="n">
        <f aca="false">M13/1440</f>
        <v>0.0375</v>
      </c>
      <c r="H13" s="17" t="n">
        <f aca="false">U13</f>
        <v>180</v>
      </c>
      <c r="I13" s="17" t="n">
        <f aca="false">ROUND(M13*H13/60, 2)</f>
        <v>162</v>
      </c>
      <c r="J13" s="7"/>
      <c r="K13" s="18" t="n">
        <v>36</v>
      </c>
      <c r="L13" s="19" t="n">
        <f aca="false">K13/1440</f>
        <v>0.025</v>
      </c>
      <c r="M13" s="18" t="n">
        <f aca="false">ROUND(K13*People!E2*Q13+R13, 0)</f>
        <v>54</v>
      </c>
      <c r="N13" s="19" t="n">
        <f aca="false">M13/1440</f>
        <v>0.0375</v>
      </c>
      <c r="O13" s="20" t="n">
        <f aca="false">M13-K13</f>
        <v>18</v>
      </c>
      <c r="P13" s="18" t="n">
        <f aca="false">People!E2</f>
        <v>1.5</v>
      </c>
      <c r="Q13" s="21" t="n">
        <v>1</v>
      </c>
      <c r="R13" s="21" t="n">
        <v>0</v>
      </c>
      <c r="S13" s="7"/>
      <c r="T13" s="17" t="n">
        <f aca="false">People!C2</f>
        <v>180</v>
      </c>
      <c r="U13" s="17" t="n">
        <f aca="false">People!C2*People!F2*X13+Y13</f>
        <v>180</v>
      </c>
      <c r="V13" s="17" t="n">
        <f aca="false">U13-T13</f>
        <v>0</v>
      </c>
      <c r="W13" s="18" t="n">
        <f aca="false">People!F2</f>
        <v>1</v>
      </c>
      <c r="X13" s="21" t="n">
        <v>1</v>
      </c>
      <c r="Y13" s="21" t="n">
        <v>0</v>
      </c>
      <c r="Z13" s="7"/>
      <c r="AA13" s="17" t="n">
        <f aca="false">ROUND(K13*AK13/60, 2)</f>
        <v>108</v>
      </c>
      <c r="AB13" s="17" t="n">
        <f aca="false">ROUND(M13*H13/60, 2)</f>
        <v>162</v>
      </c>
      <c r="AC13" s="17" t="n">
        <f aca="false">AB13-AA13</f>
        <v>54</v>
      </c>
      <c r="AD13" s="7"/>
      <c r="AE13" s="14" t="n">
        <v>46191</v>
      </c>
      <c r="AF13" s="13" t="s">
        <v>29</v>
      </c>
      <c r="AG13" s="13" t="s">
        <v>30</v>
      </c>
      <c r="AH13" s="13" t="s">
        <v>32</v>
      </c>
      <c r="AI13" s="13" t="s">
        <v>31</v>
      </c>
      <c r="AJ13" s="16" t="n">
        <f aca="false">K13/1440</f>
        <v>0.025</v>
      </c>
      <c r="AK13" s="17" t="n">
        <f aca="false">T13</f>
        <v>180</v>
      </c>
      <c r="AL13" s="17" t="n">
        <f aca="false">ROUND(K13*AK13/60, 2)</f>
        <v>108</v>
      </c>
      <c r="AM13" s="7"/>
    </row>
    <row r="14" customFormat="false" ht="15" hidden="false" customHeight="false" outlineLevel="0" collapsed="false">
      <c r="A14" s="13" t="n">
        <f aca="false">ROW()-12</f>
        <v>2</v>
      </c>
      <c r="B14" s="14" t="n">
        <v>46195</v>
      </c>
      <c r="C14" s="15" t="s">
        <v>29</v>
      </c>
      <c r="D14" s="15" t="s">
        <v>30</v>
      </c>
      <c r="E14" s="15" t="str">
        <f aca="false">People!B3</f>
        <v>John Smith</v>
      </c>
      <c r="F14" s="15" t="s">
        <v>33</v>
      </c>
      <c r="G14" s="16" t="n">
        <f aca="false">M14/1440</f>
        <v>0.0472222222222222</v>
      </c>
      <c r="H14" s="17" t="n">
        <f aca="false">U14</f>
        <v>270</v>
      </c>
      <c r="I14" s="17" t="n">
        <f aca="false">ROUND(M14*H14/60, 2)</f>
        <v>306</v>
      </c>
      <c r="J14" s="7"/>
      <c r="K14" s="18" t="n">
        <v>45</v>
      </c>
      <c r="L14" s="19" t="n">
        <f aca="false">K14/1440</f>
        <v>0.03125</v>
      </c>
      <c r="M14" s="18" t="n">
        <f aca="false">ROUND(K14*People!E3*Q14+R14, 0)</f>
        <v>68</v>
      </c>
      <c r="N14" s="19" t="n">
        <f aca="false">M14/1440</f>
        <v>0.0472222222222222</v>
      </c>
      <c r="O14" s="20" t="n">
        <f aca="false">M14-K14</f>
        <v>23</v>
      </c>
      <c r="P14" s="18" t="n">
        <f aca="false">People!E3</f>
        <v>1</v>
      </c>
      <c r="Q14" s="21" t="n">
        <v>1.5</v>
      </c>
      <c r="R14" s="21" t="n">
        <v>0</v>
      </c>
      <c r="S14" s="7"/>
      <c r="T14" s="17" t="n">
        <f aca="false">People!C3</f>
        <v>270</v>
      </c>
      <c r="U14" s="17" t="n">
        <f aca="false">People!C3*People!F3*X14+Y14</f>
        <v>270</v>
      </c>
      <c r="V14" s="17" t="n">
        <f aca="false">U14-T14</f>
        <v>0</v>
      </c>
      <c r="W14" s="18" t="n">
        <f aca="false">People!F3</f>
        <v>1</v>
      </c>
      <c r="X14" s="21" t="n">
        <v>1</v>
      </c>
      <c r="Y14" s="21" t="n">
        <v>0</v>
      </c>
      <c r="Z14" s="7"/>
      <c r="AA14" s="17" t="n">
        <f aca="false">ROUND(K14*AK14/60, 2)</f>
        <v>202.5</v>
      </c>
      <c r="AB14" s="17" t="n">
        <f aca="false">ROUND(M14*H14/60, 2)</f>
        <v>306</v>
      </c>
      <c r="AC14" s="17" t="n">
        <f aca="false">AB14-AA14</f>
        <v>103.5</v>
      </c>
      <c r="AD14" s="7"/>
      <c r="AE14" s="14" t="n">
        <v>46195</v>
      </c>
      <c r="AF14" s="13" t="s">
        <v>29</v>
      </c>
      <c r="AG14" s="13" t="s">
        <v>30</v>
      </c>
      <c r="AH14" s="13" t="s">
        <v>34</v>
      </c>
      <c r="AI14" s="13" t="s">
        <v>33</v>
      </c>
      <c r="AJ14" s="16" t="n">
        <f aca="false">K14/1440</f>
        <v>0.03125</v>
      </c>
      <c r="AK14" s="17" t="n">
        <f aca="false">T14</f>
        <v>270</v>
      </c>
      <c r="AL14" s="17" t="n">
        <f aca="false">ROUND(K14*AK14/60, 2)</f>
        <v>202.5</v>
      </c>
      <c r="AM14" s="7"/>
    </row>
    <row r="15" customFormat="false" ht="15" hidden="false" customHeight="false" outlineLevel="0" collapsed="false">
      <c r="A15" s="13" t="n">
        <f aca="false">ROW()-12</f>
        <v>3</v>
      </c>
      <c r="B15" s="14" t="n">
        <v>46195</v>
      </c>
      <c r="C15" s="15" t="s">
        <v>29</v>
      </c>
      <c r="D15" s="15" t="s">
        <v>30</v>
      </c>
      <c r="E15" s="15" t="str">
        <f aca="false">People!B4</f>
        <v>Amanda Green</v>
      </c>
      <c r="F15" s="15" t="s">
        <v>35</v>
      </c>
      <c r="G15" s="16" t="n">
        <f aca="false">M15/1440</f>
        <v>0.0229166666666667</v>
      </c>
      <c r="H15" s="17" t="n">
        <f aca="false">U15</f>
        <v>180</v>
      </c>
      <c r="I15" s="17" t="n">
        <f aca="false">ROUND(M15*H15/60, 2)</f>
        <v>99</v>
      </c>
      <c r="J15" s="7"/>
      <c r="K15" s="18" t="n">
        <v>47</v>
      </c>
      <c r="L15" s="19" t="n">
        <f aca="false">K15/1440</f>
        <v>0.0326388888888889</v>
      </c>
      <c r="M15" s="18" t="n">
        <f aca="false">ROUND(K15*People!E4*Q15+R15, 0)</f>
        <v>33</v>
      </c>
      <c r="N15" s="19" t="n">
        <f aca="false">M15/1440</f>
        <v>0.0229166666666667</v>
      </c>
      <c r="O15" s="20" t="n">
        <f aca="false">M15-K15</f>
        <v>-14</v>
      </c>
      <c r="P15" s="18" t="n">
        <f aca="false">People!E4</f>
        <v>0.7</v>
      </c>
      <c r="Q15" s="21" t="n">
        <v>1</v>
      </c>
      <c r="R15" s="21" t="n">
        <v>0</v>
      </c>
      <c r="S15" s="7"/>
      <c r="T15" s="17" t="n">
        <f aca="false">People!C4</f>
        <v>180</v>
      </c>
      <c r="U15" s="17" t="n">
        <f aca="false">People!C4*People!F4*X15+Y15</f>
        <v>180</v>
      </c>
      <c r="V15" s="17" t="n">
        <f aca="false">U15-T15</f>
        <v>0</v>
      </c>
      <c r="W15" s="18" t="n">
        <f aca="false">People!F4</f>
        <v>1</v>
      </c>
      <c r="X15" s="21" t="n">
        <v>1</v>
      </c>
      <c r="Y15" s="21" t="n">
        <v>0</v>
      </c>
      <c r="Z15" s="7"/>
      <c r="AA15" s="17" t="n">
        <f aca="false">ROUND(K15*AK15/60, 2)</f>
        <v>141</v>
      </c>
      <c r="AB15" s="17" t="n">
        <f aca="false">ROUND(M15*H15/60, 2)</f>
        <v>99</v>
      </c>
      <c r="AC15" s="17" t="n">
        <f aca="false">AB15-AA15</f>
        <v>-42</v>
      </c>
      <c r="AD15" s="7"/>
      <c r="AE15" s="14" t="n">
        <v>46195</v>
      </c>
      <c r="AF15" s="13" t="s">
        <v>29</v>
      </c>
      <c r="AG15" s="13" t="s">
        <v>30</v>
      </c>
      <c r="AH15" s="13" t="s">
        <v>36</v>
      </c>
      <c r="AI15" s="13" t="s">
        <v>35</v>
      </c>
      <c r="AJ15" s="16" t="n">
        <f aca="false">K15/1440</f>
        <v>0.0326388888888889</v>
      </c>
      <c r="AK15" s="17" t="n">
        <f aca="false">T15</f>
        <v>180</v>
      </c>
      <c r="AL15" s="17" t="n">
        <f aca="false">ROUND(K15*AK15/60, 2)</f>
        <v>141</v>
      </c>
      <c r="AM15" s="7"/>
    </row>
    <row r="16" customFormat="false" ht="15" hidden="false" customHeight="false" outlineLevel="0" collapsed="false">
      <c r="A16" s="13" t="n">
        <f aca="false">ROW()-12</f>
        <v>4</v>
      </c>
      <c r="B16" s="14" t="n">
        <v>46197</v>
      </c>
      <c r="C16" s="15" t="s">
        <v>29</v>
      </c>
      <c r="D16" s="15" t="s">
        <v>30</v>
      </c>
      <c r="E16" s="15" t="str">
        <f aca="false">People!B3</f>
        <v>John Smith</v>
      </c>
      <c r="F16" s="15" t="s">
        <v>37</v>
      </c>
      <c r="G16" s="16" t="n">
        <f aca="false">M16/1440</f>
        <v>0.0388888888888889</v>
      </c>
      <c r="H16" s="17" t="n">
        <f aca="false">U16</f>
        <v>270</v>
      </c>
      <c r="I16" s="17" t="n">
        <f aca="false">ROUND(M16*H16/60, 2)</f>
        <v>252</v>
      </c>
      <c r="J16" s="7"/>
      <c r="K16" s="18" t="n">
        <v>56</v>
      </c>
      <c r="L16" s="19" t="n">
        <f aca="false">K16/1440</f>
        <v>0.0388888888888889</v>
      </c>
      <c r="M16" s="18" t="n">
        <f aca="false">ROUND(K16*People!E3*Q16+R16, 0)</f>
        <v>56</v>
      </c>
      <c r="N16" s="19" t="n">
        <f aca="false">M16/1440</f>
        <v>0.0388888888888889</v>
      </c>
      <c r="O16" s="20" t="n">
        <f aca="false">M16-K16</f>
        <v>0</v>
      </c>
      <c r="P16" s="18" t="n">
        <f aca="false">People!E3</f>
        <v>1</v>
      </c>
      <c r="Q16" s="21" t="n">
        <v>1</v>
      </c>
      <c r="R16" s="21" t="n">
        <v>0</v>
      </c>
      <c r="S16" s="7"/>
      <c r="T16" s="17" t="n">
        <f aca="false">People!C3</f>
        <v>270</v>
      </c>
      <c r="U16" s="17" t="n">
        <f aca="false">People!C3*People!F3*X16+Y16</f>
        <v>270</v>
      </c>
      <c r="V16" s="17" t="n">
        <f aca="false">U16-T16</f>
        <v>0</v>
      </c>
      <c r="W16" s="18" t="n">
        <f aca="false">People!F3</f>
        <v>1</v>
      </c>
      <c r="X16" s="21" t="n">
        <v>1</v>
      </c>
      <c r="Y16" s="21" t="n">
        <v>0</v>
      </c>
      <c r="Z16" s="7"/>
      <c r="AA16" s="17" t="n">
        <f aca="false">ROUND(K16*AK16/60, 2)</f>
        <v>252</v>
      </c>
      <c r="AB16" s="17" t="n">
        <f aca="false">ROUND(M16*H16/60, 2)</f>
        <v>252</v>
      </c>
      <c r="AC16" s="17" t="n">
        <f aca="false">AB16-AA16</f>
        <v>0</v>
      </c>
      <c r="AD16" s="7"/>
      <c r="AE16" s="14" t="n">
        <v>46197</v>
      </c>
      <c r="AF16" s="13" t="s">
        <v>29</v>
      </c>
      <c r="AG16" s="13" t="s">
        <v>30</v>
      </c>
      <c r="AH16" s="13" t="s">
        <v>34</v>
      </c>
      <c r="AI16" s="13" t="s">
        <v>37</v>
      </c>
      <c r="AJ16" s="16" t="n">
        <f aca="false">K16/1440</f>
        <v>0.0388888888888889</v>
      </c>
      <c r="AK16" s="17" t="n">
        <f aca="false">T16</f>
        <v>270</v>
      </c>
      <c r="AL16" s="17" t="n">
        <f aca="false">ROUND(K16*AK16/60, 2)</f>
        <v>252</v>
      </c>
      <c r="AM16" s="7"/>
    </row>
    <row r="17" customFormat="false" ht="15" hidden="false" customHeight="false" outlineLevel="0" collapsed="false">
      <c r="A17" s="13" t="n">
        <f aca="false">ROW()-12</f>
        <v>5</v>
      </c>
      <c r="B17" s="14" t="n">
        <v>46197</v>
      </c>
      <c r="C17" s="15" t="s">
        <v>29</v>
      </c>
      <c r="D17" s="15" t="s">
        <v>30</v>
      </c>
      <c r="E17" s="15" t="str">
        <f aca="false">People!B4</f>
        <v>Amanda Green</v>
      </c>
      <c r="F17" s="15" t="s">
        <v>38</v>
      </c>
      <c r="G17" s="16" t="n">
        <f aca="false">M17/1440</f>
        <v>0.025</v>
      </c>
      <c r="H17" s="17" t="n">
        <f aca="false">U17</f>
        <v>180</v>
      </c>
      <c r="I17" s="17" t="n">
        <f aca="false">ROUND(M17*H17/60, 2)</f>
        <v>108</v>
      </c>
      <c r="J17" s="7"/>
      <c r="K17" s="18" t="n">
        <v>51</v>
      </c>
      <c r="L17" s="19" t="n">
        <f aca="false">K17/1440</f>
        <v>0.0354166666666667</v>
      </c>
      <c r="M17" s="18" t="n">
        <f aca="false">ROUND(K17*People!E4*Q17+R17, 0)</f>
        <v>36</v>
      </c>
      <c r="N17" s="19" t="n">
        <f aca="false">M17/1440</f>
        <v>0.025</v>
      </c>
      <c r="O17" s="20" t="n">
        <f aca="false">M17-K17</f>
        <v>-15</v>
      </c>
      <c r="P17" s="18" t="n">
        <f aca="false">People!E4</f>
        <v>0.7</v>
      </c>
      <c r="Q17" s="21" t="n">
        <v>1</v>
      </c>
      <c r="R17" s="21" t="n">
        <v>0</v>
      </c>
      <c r="S17" s="7"/>
      <c r="T17" s="17" t="n">
        <f aca="false">People!C4</f>
        <v>180</v>
      </c>
      <c r="U17" s="17" t="n">
        <f aca="false">People!C4*People!F4*X17+Y17</f>
        <v>180</v>
      </c>
      <c r="V17" s="17" t="n">
        <f aca="false">U17-T17</f>
        <v>0</v>
      </c>
      <c r="W17" s="18" t="n">
        <f aca="false">People!F4</f>
        <v>1</v>
      </c>
      <c r="X17" s="21" t="n">
        <v>1</v>
      </c>
      <c r="Y17" s="21" t="n">
        <v>0</v>
      </c>
      <c r="Z17" s="7"/>
      <c r="AA17" s="17" t="n">
        <f aca="false">ROUND(K17*AK17/60, 2)</f>
        <v>153</v>
      </c>
      <c r="AB17" s="17" t="n">
        <f aca="false">ROUND(M17*H17/60, 2)</f>
        <v>108</v>
      </c>
      <c r="AC17" s="17" t="n">
        <f aca="false">AB17-AA17</f>
        <v>-45</v>
      </c>
      <c r="AD17" s="7"/>
      <c r="AE17" s="14" t="n">
        <v>46197</v>
      </c>
      <c r="AF17" s="13" t="s">
        <v>29</v>
      </c>
      <c r="AG17" s="13" t="s">
        <v>30</v>
      </c>
      <c r="AH17" s="13" t="s">
        <v>36</v>
      </c>
      <c r="AI17" s="13" t="s">
        <v>39</v>
      </c>
      <c r="AJ17" s="16" t="n">
        <f aca="false">K17/1440</f>
        <v>0.0354166666666667</v>
      </c>
      <c r="AK17" s="17" t="n">
        <f aca="false">T17</f>
        <v>180</v>
      </c>
      <c r="AL17" s="17" t="n">
        <f aca="false">ROUND(K17*AK17/60, 2)</f>
        <v>153</v>
      </c>
      <c r="AM17" s="7"/>
    </row>
    <row r="18" customFormat="false" ht="15" hidden="false" customHeight="false" outlineLevel="0" collapsed="false">
      <c r="A18" s="13" t="n">
        <f aca="false">ROW()-12</f>
        <v>6</v>
      </c>
      <c r="B18" s="14" t="n">
        <v>46199</v>
      </c>
      <c r="C18" s="15" t="s">
        <v>29</v>
      </c>
      <c r="D18" s="15" t="s">
        <v>30</v>
      </c>
      <c r="E18" s="15" t="str">
        <f aca="false">People!B2</f>
        <v>Jessica Miller</v>
      </c>
      <c r="F18" s="15" t="s">
        <v>40</v>
      </c>
      <c r="G18" s="16" t="n">
        <f aca="false">M18/1440</f>
        <v>0.0576388888888889</v>
      </c>
      <c r="H18" s="17" t="n">
        <f aca="false">U18</f>
        <v>180</v>
      </c>
      <c r="I18" s="17" t="n">
        <f aca="false">ROUND(M18*H18/60, 2)</f>
        <v>249</v>
      </c>
      <c r="J18" s="7"/>
      <c r="K18" s="18" t="n">
        <v>55</v>
      </c>
      <c r="L18" s="19" t="n">
        <f aca="false">K18/1440</f>
        <v>0.0381944444444444</v>
      </c>
      <c r="M18" s="18" t="n">
        <f aca="false">ROUND(K18*People!E2*Q18+R18, 0)</f>
        <v>83</v>
      </c>
      <c r="N18" s="19" t="n">
        <f aca="false">M18/1440</f>
        <v>0.0576388888888889</v>
      </c>
      <c r="O18" s="20" t="n">
        <f aca="false">M18-K18</f>
        <v>28</v>
      </c>
      <c r="P18" s="18" t="n">
        <f aca="false">People!E2</f>
        <v>1.5</v>
      </c>
      <c r="Q18" s="21" t="n">
        <v>1</v>
      </c>
      <c r="R18" s="21" t="n">
        <v>0</v>
      </c>
      <c r="S18" s="7"/>
      <c r="T18" s="17" t="n">
        <f aca="false">People!C2</f>
        <v>180</v>
      </c>
      <c r="U18" s="17" t="n">
        <f aca="false">People!C2*People!F2*X18+Y18</f>
        <v>180</v>
      </c>
      <c r="V18" s="17" t="n">
        <f aca="false">U18-T18</f>
        <v>0</v>
      </c>
      <c r="W18" s="18" t="n">
        <f aca="false">People!F2</f>
        <v>1</v>
      </c>
      <c r="X18" s="21" t="n">
        <v>1</v>
      </c>
      <c r="Y18" s="21" t="n">
        <v>0</v>
      </c>
      <c r="Z18" s="7"/>
      <c r="AA18" s="17" t="n">
        <f aca="false">ROUND(K18*AK18/60, 2)</f>
        <v>165</v>
      </c>
      <c r="AB18" s="17" t="n">
        <f aca="false">ROUND(M18*H18/60, 2)</f>
        <v>249</v>
      </c>
      <c r="AC18" s="17" t="n">
        <f aca="false">AB18-AA18</f>
        <v>84</v>
      </c>
      <c r="AD18" s="7"/>
      <c r="AE18" s="14" t="n">
        <v>46199</v>
      </c>
      <c r="AF18" s="13" t="s">
        <v>29</v>
      </c>
      <c r="AG18" s="13" t="s">
        <v>30</v>
      </c>
      <c r="AH18" s="13" t="s">
        <v>32</v>
      </c>
      <c r="AI18" s="13" t="s">
        <v>40</v>
      </c>
      <c r="AJ18" s="16" t="n">
        <f aca="false">K18/1440</f>
        <v>0.0381944444444444</v>
      </c>
      <c r="AK18" s="17" t="n">
        <f aca="false">T18</f>
        <v>180</v>
      </c>
      <c r="AL18" s="17" t="n">
        <f aca="false">ROUND(K18*AK18/60, 2)</f>
        <v>165</v>
      </c>
      <c r="AM18" s="7"/>
      <c r="AN18" s="1" t="s">
        <v>41</v>
      </c>
    </row>
    <row r="19" customFormat="false" ht="15" hidden="false" customHeight="false" outlineLevel="0" collapsed="false">
      <c r="A19" s="13" t="n">
        <f aca="false">ROW()-12</f>
        <v>7</v>
      </c>
      <c r="B19" s="14" t="n">
        <v>46205</v>
      </c>
      <c r="C19" s="15" t="s">
        <v>29</v>
      </c>
      <c r="D19" s="15" t="s">
        <v>30</v>
      </c>
      <c r="E19" s="15" t="str">
        <f aca="false">People!B4</f>
        <v>Amanda Green</v>
      </c>
      <c r="F19" s="15" t="s">
        <v>42</v>
      </c>
      <c r="G19" s="16" t="n">
        <f aca="false">M19/1440</f>
        <v>0.0513888888888889</v>
      </c>
      <c r="H19" s="17" t="n">
        <f aca="false">U19</f>
        <v>180</v>
      </c>
      <c r="I19" s="17" t="n">
        <f aca="false">ROUND(M19*H19/60, 2)</f>
        <v>222</v>
      </c>
      <c r="J19" s="7"/>
      <c r="K19" s="18" t="n">
        <v>105</v>
      </c>
      <c r="L19" s="19" t="n">
        <f aca="false">K19/1440</f>
        <v>0.0729166666666667</v>
      </c>
      <c r="M19" s="18" t="n">
        <f aca="false">ROUND(K19*People!E4*Q19+R19, 0)</f>
        <v>74</v>
      </c>
      <c r="N19" s="19" t="n">
        <f aca="false">M19/1440</f>
        <v>0.0513888888888889</v>
      </c>
      <c r="O19" s="20" t="n">
        <f aca="false">M19-K19</f>
        <v>-31</v>
      </c>
      <c r="P19" s="18" t="n">
        <f aca="false">People!E4</f>
        <v>0.7</v>
      </c>
      <c r="Q19" s="21" t="n">
        <v>1</v>
      </c>
      <c r="R19" s="21" t="n">
        <v>0</v>
      </c>
      <c r="S19" s="7"/>
      <c r="T19" s="17" t="n">
        <f aca="false">People!C4</f>
        <v>180</v>
      </c>
      <c r="U19" s="17" t="n">
        <f aca="false">People!C4*People!F4*X19+Y19</f>
        <v>180</v>
      </c>
      <c r="V19" s="17" t="n">
        <f aca="false">U19-T19</f>
        <v>0</v>
      </c>
      <c r="W19" s="18" t="n">
        <f aca="false">People!F4</f>
        <v>1</v>
      </c>
      <c r="X19" s="21" t="n">
        <v>1</v>
      </c>
      <c r="Y19" s="21" t="n">
        <v>0</v>
      </c>
      <c r="Z19" s="7"/>
      <c r="AA19" s="17" t="n">
        <f aca="false">ROUND(K19*AK19/60, 2)</f>
        <v>315</v>
      </c>
      <c r="AB19" s="17" t="n">
        <f aca="false">ROUND(M19*H19/60, 2)</f>
        <v>222</v>
      </c>
      <c r="AC19" s="17" t="n">
        <f aca="false">AB19-AA19</f>
        <v>-93</v>
      </c>
      <c r="AD19" s="7"/>
      <c r="AE19" s="14" t="n">
        <v>46205</v>
      </c>
      <c r="AF19" s="13" t="s">
        <v>29</v>
      </c>
      <c r="AG19" s="13" t="s">
        <v>30</v>
      </c>
      <c r="AH19" s="13" t="s">
        <v>36</v>
      </c>
      <c r="AI19" s="13" t="s">
        <v>42</v>
      </c>
      <c r="AJ19" s="16" t="n">
        <f aca="false">K19/1440</f>
        <v>0.0729166666666667</v>
      </c>
      <c r="AK19" s="17" t="n">
        <f aca="false">T19</f>
        <v>180</v>
      </c>
      <c r="AL19" s="17" t="n">
        <f aca="false">ROUND(K19*AK19/60, 2)</f>
        <v>315</v>
      </c>
      <c r="AM19" s="7"/>
    </row>
    <row r="20" customFormat="false" ht="15" hidden="false" customHeight="false" outlineLevel="0" collapsed="false">
      <c r="A20" s="13" t="n">
        <f aca="false">ROW()-12</f>
        <v>8</v>
      </c>
      <c r="B20" s="14" t="n">
        <v>46211</v>
      </c>
      <c r="C20" s="15" t="s">
        <v>29</v>
      </c>
      <c r="D20" s="15" t="s">
        <v>30</v>
      </c>
      <c r="E20" s="15" t="str">
        <f aca="false">People!B3</f>
        <v>John Smith</v>
      </c>
      <c r="F20" s="15" t="s">
        <v>43</v>
      </c>
      <c r="G20" s="16" t="n">
        <f aca="false">M20/1440</f>
        <v>0.0326388888888889</v>
      </c>
      <c r="H20" s="17" t="n">
        <f aca="false">U20</f>
        <v>270</v>
      </c>
      <c r="I20" s="17" t="n">
        <f aca="false">ROUND(M20*H20/60, 2)</f>
        <v>211.5</v>
      </c>
      <c r="J20" s="7"/>
      <c r="K20" s="18" t="n">
        <v>47</v>
      </c>
      <c r="L20" s="19" t="n">
        <f aca="false">K20/1440</f>
        <v>0.0326388888888889</v>
      </c>
      <c r="M20" s="18" t="n">
        <f aca="false">ROUND(K20*People!E3*Q20+R20, 0)</f>
        <v>47</v>
      </c>
      <c r="N20" s="19" t="n">
        <f aca="false">M20/1440</f>
        <v>0.0326388888888889</v>
      </c>
      <c r="O20" s="20" t="n">
        <f aca="false">M20-K20</f>
        <v>0</v>
      </c>
      <c r="P20" s="18" t="n">
        <f aca="false">People!E3</f>
        <v>1</v>
      </c>
      <c r="Q20" s="21" t="n">
        <v>1</v>
      </c>
      <c r="R20" s="21" t="n">
        <v>0</v>
      </c>
      <c r="S20" s="7"/>
      <c r="T20" s="17" t="n">
        <f aca="false">People!C3</f>
        <v>270</v>
      </c>
      <c r="U20" s="17" t="n">
        <f aca="false">People!C3*People!F3*X20+Y20</f>
        <v>270</v>
      </c>
      <c r="V20" s="17" t="n">
        <f aca="false">U20-T20</f>
        <v>0</v>
      </c>
      <c r="W20" s="18" t="n">
        <f aca="false">People!F3</f>
        <v>1</v>
      </c>
      <c r="X20" s="21" t="n">
        <v>1</v>
      </c>
      <c r="Y20" s="21" t="n">
        <v>0</v>
      </c>
      <c r="Z20" s="7"/>
      <c r="AA20" s="17" t="n">
        <f aca="false">ROUND(K20*AK20/60, 2)</f>
        <v>211.5</v>
      </c>
      <c r="AB20" s="17" t="n">
        <f aca="false">ROUND(M20*H20/60, 2)</f>
        <v>211.5</v>
      </c>
      <c r="AC20" s="17" t="n">
        <f aca="false">AB20-AA20</f>
        <v>0</v>
      </c>
      <c r="AD20" s="7"/>
      <c r="AE20" s="14" t="n">
        <v>46211</v>
      </c>
      <c r="AF20" s="13" t="s">
        <v>29</v>
      </c>
      <c r="AG20" s="13" t="s">
        <v>30</v>
      </c>
      <c r="AH20" s="13" t="s">
        <v>34</v>
      </c>
      <c r="AI20" s="13" t="s">
        <v>43</v>
      </c>
      <c r="AJ20" s="16" t="n">
        <f aca="false">K20/1440</f>
        <v>0.0326388888888889</v>
      </c>
      <c r="AK20" s="17" t="n">
        <f aca="false">T20</f>
        <v>270</v>
      </c>
      <c r="AL20" s="17" t="n">
        <f aca="false">ROUND(K20*AK20/60, 2)</f>
        <v>211.5</v>
      </c>
      <c r="AM20" s="7"/>
    </row>
    <row r="21" customFormat="false" ht="15" hidden="false" customHeight="false" outlineLevel="0" collapsed="false">
      <c r="A21" s="13" t="n">
        <f aca="false">ROW()-12</f>
        <v>9</v>
      </c>
      <c r="B21" s="14" t="n">
        <v>46218</v>
      </c>
      <c r="C21" s="15" t="s">
        <v>29</v>
      </c>
      <c r="D21" s="15" t="s">
        <v>30</v>
      </c>
      <c r="E21" s="15" t="str">
        <f aca="false">People!B2</f>
        <v>Jessica Miller</v>
      </c>
      <c r="F21" s="15" t="s">
        <v>44</v>
      </c>
      <c r="G21" s="16" t="n">
        <f aca="false">M21/1440</f>
        <v>0.0743055555555556</v>
      </c>
      <c r="H21" s="17" t="n">
        <f aca="false">U21</f>
        <v>180</v>
      </c>
      <c r="I21" s="17" t="n">
        <f aca="false">ROUND(M21*H21/60, 2)</f>
        <v>321</v>
      </c>
      <c r="J21" s="7"/>
      <c r="K21" s="18" t="n">
        <v>71</v>
      </c>
      <c r="L21" s="19" t="n">
        <f aca="false">K21/1440</f>
        <v>0.0493055555555556</v>
      </c>
      <c r="M21" s="18" t="n">
        <f aca="false">ROUND(K21*People!E2*Q21+R21, 0)</f>
        <v>107</v>
      </c>
      <c r="N21" s="19" t="n">
        <f aca="false">M21/1440</f>
        <v>0.0743055555555556</v>
      </c>
      <c r="O21" s="20" t="n">
        <f aca="false">M21-K21</f>
        <v>36</v>
      </c>
      <c r="P21" s="18" t="n">
        <f aca="false">People!E2</f>
        <v>1.5</v>
      </c>
      <c r="Q21" s="21" t="n">
        <v>1</v>
      </c>
      <c r="R21" s="21" t="n">
        <v>0</v>
      </c>
      <c r="S21" s="7"/>
      <c r="T21" s="17" t="n">
        <f aca="false">People!C2</f>
        <v>180</v>
      </c>
      <c r="U21" s="17" t="n">
        <f aca="false">People!C2*People!F2*X21+Y21</f>
        <v>180</v>
      </c>
      <c r="V21" s="17" t="n">
        <f aca="false">U21-T21</f>
        <v>0</v>
      </c>
      <c r="W21" s="18" t="n">
        <f aca="false">People!F2</f>
        <v>1</v>
      </c>
      <c r="X21" s="21" t="n">
        <v>1</v>
      </c>
      <c r="Y21" s="21" t="n">
        <v>0</v>
      </c>
      <c r="Z21" s="7"/>
      <c r="AA21" s="17" t="n">
        <f aca="false">ROUND(K21*AK21/60, 2)</f>
        <v>213</v>
      </c>
      <c r="AB21" s="17" t="n">
        <f aca="false">ROUND(M21*H21/60, 2)</f>
        <v>321</v>
      </c>
      <c r="AC21" s="17" t="n">
        <f aca="false">AB21-AA21</f>
        <v>108</v>
      </c>
      <c r="AD21" s="7"/>
      <c r="AE21" s="14" t="n">
        <v>46218</v>
      </c>
      <c r="AF21" s="13" t="s">
        <v>29</v>
      </c>
      <c r="AG21" s="13" t="s">
        <v>30</v>
      </c>
      <c r="AH21" s="13" t="s">
        <v>32</v>
      </c>
      <c r="AI21" s="13" t="s">
        <v>44</v>
      </c>
      <c r="AJ21" s="16" t="n">
        <f aca="false">K21/1440</f>
        <v>0.0493055555555556</v>
      </c>
      <c r="AK21" s="17" t="n">
        <f aca="false">T21</f>
        <v>180</v>
      </c>
      <c r="AL21" s="17" t="n">
        <f aca="false">ROUND(K21*AK21/60, 2)</f>
        <v>213</v>
      </c>
      <c r="AM21" s="7"/>
    </row>
    <row r="22" customFormat="false" ht="15" hidden="false" customHeight="false" outlineLevel="0" collapsed="false">
      <c r="A22" s="13" t="n">
        <f aca="false">ROW()-12</f>
        <v>10</v>
      </c>
      <c r="B22" s="14" t="n">
        <v>46220</v>
      </c>
      <c r="C22" s="13" t="s">
        <v>29</v>
      </c>
      <c r="D22" s="13" t="s">
        <v>30</v>
      </c>
      <c r="E22" s="13" t="str">
        <f aca="false">People!B3</f>
        <v>John Smith</v>
      </c>
      <c r="F22" s="13" t="s">
        <v>33</v>
      </c>
      <c r="G22" s="16" t="n">
        <f aca="false">M22/1440</f>
        <v>0.0291666666666667</v>
      </c>
      <c r="H22" s="17" t="n">
        <f aca="false">U22</f>
        <v>270</v>
      </c>
      <c r="I22" s="17" t="n">
        <f aca="false">ROUND(M22*H22/60, 2)</f>
        <v>189</v>
      </c>
      <c r="J22" s="7"/>
      <c r="K22" s="18" t="n">
        <v>42</v>
      </c>
      <c r="L22" s="19" t="n">
        <f aca="false">K22/1440</f>
        <v>0.0291666666666667</v>
      </c>
      <c r="M22" s="18" t="n">
        <f aca="false">ROUND(K22*People!E3*Q22+R22, 0)</f>
        <v>42</v>
      </c>
      <c r="N22" s="19" t="n">
        <f aca="false">M22/1440</f>
        <v>0.0291666666666667</v>
      </c>
      <c r="O22" s="18" t="n">
        <f aca="false">M22-K22</f>
        <v>0</v>
      </c>
      <c r="P22" s="18" t="n">
        <f aca="false">People!E3</f>
        <v>1</v>
      </c>
      <c r="Q22" s="21" t="n">
        <v>1</v>
      </c>
      <c r="R22" s="21" t="n">
        <v>0</v>
      </c>
      <c r="S22" s="7"/>
      <c r="T22" s="17" t="n">
        <f aca="false">People!C3</f>
        <v>270</v>
      </c>
      <c r="U22" s="17" t="n">
        <f aca="false">People!C3*People!F3*X22+Y22</f>
        <v>270</v>
      </c>
      <c r="V22" s="17" t="n">
        <f aca="false">U22-T22</f>
        <v>0</v>
      </c>
      <c r="W22" s="18" t="n">
        <f aca="false">People!F3</f>
        <v>1</v>
      </c>
      <c r="X22" s="21" t="n">
        <v>1</v>
      </c>
      <c r="Y22" s="21" t="n">
        <v>0</v>
      </c>
      <c r="Z22" s="7"/>
      <c r="AA22" s="17" t="n">
        <f aca="false">ROUND(K22*AK22/60, 2)</f>
        <v>189</v>
      </c>
      <c r="AB22" s="17" t="n">
        <f aca="false">ROUND(M22*H22/60, 2)</f>
        <v>189</v>
      </c>
      <c r="AC22" s="17" t="n">
        <f aca="false">AB22-AA22</f>
        <v>0</v>
      </c>
      <c r="AD22" s="7"/>
      <c r="AE22" s="14" t="n">
        <v>46220</v>
      </c>
      <c r="AF22" s="13" t="s">
        <v>29</v>
      </c>
      <c r="AG22" s="13" t="s">
        <v>30</v>
      </c>
      <c r="AH22" s="13" t="s">
        <v>34</v>
      </c>
      <c r="AI22" s="13" t="s">
        <v>33</v>
      </c>
      <c r="AJ22" s="16" t="n">
        <f aca="false">K22/1440</f>
        <v>0.0291666666666667</v>
      </c>
      <c r="AK22" s="17" t="n">
        <f aca="false">T22</f>
        <v>270</v>
      </c>
      <c r="AL22" s="17" t="n">
        <f aca="false">ROUND(K22*AK22/60, 2)</f>
        <v>189</v>
      </c>
      <c r="AM22" s="7"/>
    </row>
    <row r="23" customFormat="false" ht="24.75" hidden="false" customHeight="true" outlineLevel="0" collapsed="false">
      <c r="A23" s="22"/>
      <c r="B23" s="22"/>
      <c r="C23" s="22"/>
      <c r="D23" s="22"/>
      <c r="E23" s="22"/>
      <c r="F23" s="22"/>
      <c r="G23" s="23" t="n">
        <f aca="false">N23</f>
        <v>0.3875</v>
      </c>
      <c r="H23" s="24"/>
      <c r="I23" s="25" t="n">
        <f aca="false">AB23</f>
        <v>1930.5</v>
      </c>
      <c r="J23" s="7"/>
      <c r="K23" s="24" t="n">
        <f aca="false">SUM(K12:K21)</f>
        <v>513</v>
      </c>
      <c r="L23" s="23" t="n">
        <f aca="false">SUM(K12:K21)/1440</f>
        <v>0.35625</v>
      </c>
      <c r="M23" s="24" t="n">
        <f aca="false">SUM(M12:M21)</f>
        <v>558</v>
      </c>
      <c r="N23" s="23" t="n">
        <f aca="false">SUM(M12:M21)/1440</f>
        <v>0.3875</v>
      </c>
      <c r="O23" s="26" t="n">
        <f aca="false">SUM(O12:O21)</f>
        <v>45</v>
      </c>
      <c r="P23" s="24"/>
      <c r="Q23" s="24"/>
      <c r="R23" s="24"/>
      <c r="S23" s="7"/>
      <c r="T23" s="24"/>
      <c r="U23" s="24"/>
      <c r="V23" s="24"/>
      <c r="W23" s="24"/>
      <c r="X23" s="24"/>
      <c r="Y23" s="24"/>
      <c r="Z23" s="7"/>
      <c r="AA23" s="25" t="n">
        <f aca="false">SUM(AA12:AA21)</f>
        <v>1761</v>
      </c>
      <c r="AB23" s="25" t="n">
        <f aca="false">SUM(AB12:AB21)</f>
        <v>1930.5</v>
      </c>
      <c r="AC23" s="27" t="n">
        <f aca="false">SUM(AC12:AC21)</f>
        <v>169.5</v>
      </c>
      <c r="AD23" s="7"/>
      <c r="AE23" s="22"/>
      <c r="AF23" s="22"/>
      <c r="AG23" s="22"/>
      <c r="AH23" s="22"/>
      <c r="AI23" s="22"/>
      <c r="AJ23" s="23" t="n">
        <f aca="false">SUM(K12:K21)/1440</f>
        <v>0.35625</v>
      </c>
      <c r="AK23" s="24"/>
      <c r="AL23" s="25" t="n">
        <f aca="false">SUM(AL12:AL21)</f>
        <v>1761</v>
      </c>
      <c r="AM23" s="7"/>
    </row>
    <row r="25" customFormat="false" ht="15" hidden="false" customHeight="false" outlineLevel="0" collapsed="false">
      <c r="A25" s="28" t="s">
        <v>45</v>
      </c>
      <c r="B25" s="28"/>
      <c r="C25" s="28"/>
      <c r="D25" s="28"/>
      <c r="E25" s="28"/>
      <c r="F25" s="28"/>
      <c r="G25" s="28"/>
      <c r="H25" s="28"/>
      <c r="I25" s="28"/>
    </row>
    <row r="26" customFormat="false" ht="30" hidden="false" customHeight="true" outlineLevel="0" collapsed="false">
      <c r="A26" s="29" t="n">
        <f aca="false">N23</f>
        <v>0.3875</v>
      </c>
      <c r="B26" s="29"/>
      <c r="C26" s="29"/>
      <c r="D26" s="29"/>
      <c r="E26" s="29"/>
      <c r="F26" s="29"/>
      <c r="G26" s="29"/>
      <c r="H26" s="29"/>
      <c r="I26" s="29"/>
    </row>
    <row r="27" customFormat="false" ht="1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</row>
    <row r="28" customFormat="false" ht="15" hidden="false" customHeight="false" outlineLevel="0" collapsed="false">
      <c r="A28" s="28" t="s">
        <v>46</v>
      </c>
      <c r="B28" s="28"/>
      <c r="C28" s="28"/>
      <c r="D28" s="28"/>
      <c r="E28" s="28"/>
      <c r="F28" s="28"/>
      <c r="G28" s="28"/>
      <c r="H28" s="28"/>
      <c r="I28" s="28"/>
    </row>
    <row r="29" customFormat="false" ht="30" hidden="false" customHeight="true" outlineLevel="0" collapsed="false">
      <c r="A29" s="30" t="n">
        <f aca="false">AB23</f>
        <v>1930.5</v>
      </c>
      <c r="B29" s="30"/>
      <c r="C29" s="30"/>
      <c r="D29" s="30"/>
      <c r="E29" s="30"/>
      <c r="F29" s="30"/>
      <c r="G29" s="30"/>
      <c r="H29" s="30"/>
      <c r="I29" s="30"/>
    </row>
  </sheetData>
  <mergeCells count="20">
    <mergeCell ref="A1:I1"/>
    <mergeCell ref="K1:N1"/>
    <mergeCell ref="A2:I2"/>
    <mergeCell ref="A3:I3"/>
    <mergeCell ref="A4:I4"/>
    <mergeCell ref="A5:I5"/>
    <mergeCell ref="A6:I6"/>
    <mergeCell ref="A7:I7"/>
    <mergeCell ref="A8:I8"/>
    <mergeCell ref="A9:I9"/>
    <mergeCell ref="A10:I10"/>
    <mergeCell ref="K10:R10"/>
    <mergeCell ref="T10:Y10"/>
    <mergeCell ref="AA10:AC10"/>
    <mergeCell ref="AE10:AL10"/>
    <mergeCell ref="A25:I25"/>
    <mergeCell ref="A26:I26"/>
    <mergeCell ref="A27:I27"/>
    <mergeCell ref="A28:I28"/>
    <mergeCell ref="A29:I29"/>
  </mergeCells>
  <conditionalFormatting sqref="B12:B21">
    <cfRule type="expression" priority="2" aboveAverage="0" equalAverage="0" bottom="0" percent="0" rank="0" text="" dxfId="0">
      <formula>AND($O$1="YES", B12&lt;&gt;AE12)</formula>
    </cfRule>
  </conditionalFormatting>
  <conditionalFormatting sqref="C12:C21">
    <cfRule type="expression" priority="3" aboveAverage="0" equalAverage="0" bottom="0" percent="0" rank="0" text="" dxfId="1">
      <formula>AND($O$1="YES", C12&lt;&gt;AF12)</formula>
    </cfRule>
  </conditionalFormatting>
  <conditionalFormatting sqref="D12:D21">
    <cfRule type="expression" priority="4" aboveAverage="0" equalAverage="0" bottom="0" percent="0" rank="0" text="" dxfId="2">
      <formula>AND($O$1="YES", D12&lt;&gt;AG12)</formula>
    </cfRule>
  </conditionalFormatting>
  <conditionalFormatting sqref="E12:E21">
    <cfRule type="expression" priority="5" aboveAverage="0" equalAverage="0" bottom="0" percent="0" rank="0" text="" dxfId="3">
      <formula>AND($O$1="YES", E12&lt;&gt;AH12)</formula>
    </cfRule>
  </conditionalFormatting>
  <conditionalFormatting sqref="F12:F21">
    <cfRule type="expression" priority="6" aboveAverage="0" equalAverage="0" bottom="0" percent="0" rank="0" text="" dxfId="4">
      <formula>AND($O$1="YES", F12&lt;&gt;AI12)</formula>
    </cfRule>
  </conditionalFormatting>
  <conditionalFormatting sqref="G12:G21">
    <cfRule type="expression" priority="7" aboveAverage="0" equalAverage="0" bottom="0" percent="0" rank="0" text="" dxfId="5">
      <formula>AND($O$1="YES", M12&gt;K12)</formula>
    </cfRule>
    <cfRule type="expression" priority="8" aboveAverage="0" equalAverage="0" bottom="0" percent="0" rank="0" text="" dxfId="6">
      <formula>AND($O$1="YES", M12&lt;K12)</formula>
    </cfRule>
  </conditionalFormatting>
  <conditionalFormatting sqref="H12:H21">
    <cfRule type="expression" priority="9" aboveAverage="0" equalAverage="0" bottom="0" percent="0" rank="0" text="" dxfId="7">
      <formula>AND($O$1="YES", U12&gt;T12)</formula>
    </cfRule>
    <cfRule type="expression" priority="10" aboveAverage="0" equalAverage="0" bottom="0" percent="0" rank="0" text="" dxfId="8">
      <formula>AND($O$1="YES", U12&lt;T12)</formula>
    </cfRule>
  </conditionalFormatting>
  <conditionalFormatting sqref="I12:I21">
    <cfRule type="expression" priority="11" aboveAverage="0" equalAverage="0" bottom="0" percent="0" rank="0" text="" dxfId="9">
      <formula>AND($O$1="YES", I12&gt;AL12)</formula>
    </cfRule>
    <cfRule type="expression" priority="12" aboveAverage="0" equalAverage="0" bottom="0" percent="0" rank="0" text="" dxfId="10">
      <formula>AND($O$1="YES", I12&lt;AL12)</formula>
    </cfRule>
  </conditionalFormatting>
  <conditionalFormatting sqref="O12:O21">
    <cfRule type="cellIs" priority="13" operator="greaterThan" aboveAverage="0" equalAverage="0" bottom="0" percent="0" rank="0" text="" dxfId="11">
      <formula>0</formula>
    </cfRule>
    <cfRule type="cellIs" priority="14" operator="lessThan" aboveAverage="0" equalAverage="0" bottom="0" percent="0" rank="0" text="" dxfId="12">
      <formula>0</formula>
    </cfRule>
  </conditionalFormatting>
  <conditionalFormatting sqref="V12:V21">
    <cfRule type="cellIs" priority="15" operator="greaterThan" aboveAverage="0" equalAverage="0" bottom="0" percent="0" rank="0" text="" dxfId="13">
      <formula>0</formula>
    </cfRule>
    <cfRule type="cellIs" priority="16" operator="lessThan" aboveAverage="0" equalAverage="0" bottom="0" percent="0" rank="0" text="" dxfId="14">
      <formula>0</formula>
    </cfRule>
  </conditionalFormatting>
  <conditionalFormatting sqref="AC12:AC21">
    <cfRule type="cellIs" priority="17" operator="greaterThan" aboveAverage="0" equalAverage="0" bottom="0" percent="0" rank="0" text="" dxfId="15">
      <formula>0</formula>
    </cfRule>
    <cfRule type="cellIs" priority="18" operator="lessThan" aboveAverage="0" equalAverage="0" bottom="0" percent="0" rank="0" text="" dxfId="16">
      <formula>0</formula>
    </cfRule>
  </conditionalFormatting>
  <printOptions headings="false" gridLines="false" gridLinesSet="true" horizontalCentered="false" verticalCentered="false"/>
  <pageMargins left="0.7" right="0.7" top="0.75" bottom="0.75" header="0.3" footer="0.3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&amp;Rtuumik.com</oddHeader>
    <oddFooter>&amp;C&amp;P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8.5390625" defaultRowHeight="15" zeroHeight="false" outlineLevelRow="0" outlineLevelCol="0"/>
  <cols>
    <col collapsed="false" customWidth="true" hidden="false" outlineLevel="0" max="2" min="1" style="1" width="32"/>
    <col collapsed="false" customWidth="true" hidden="false" outlineLevel="0" max="6" min="3" style="1" width="14"/>
    <col collapsed="false" customWidth="true" hidden="false" outlineLevel="0" max="59" min="7" style="1" width="9"/>
  </cols>
  <sheetData>
    <row r="1" customFormat="false" ht="15" hidden="false" customHeight="false" outlineLevel="0" collapsed="false">
      <c r="A1" s="9" t="s">
        <v>47</v>
      </c>
      <c r="B1" s="9" t="s">
        <v>48</v>
      </c>
      <c r="C1" s="10" t="s">
        <v>49</v>
      </c>
      <c r="D1" s="10" t="s">
        <v>50</v>
      </c>
      <c r="E1" s="10" t="s">
        <v>51</v>
      </c>
      <c r="F1" s="10" t="s">
        <v>52</v>
      </c>
    </row>
    <row r="2" customFormat="false" ht="15" hidden="false" customHeight="false" outlineLevel="0" collapsed="false">
      <c r="A2" s="31" t="s">
        <v>32</v>
      </c>
      <c r="B2" s="32" t="s">
        <v>53</v>
      </c>
      <c r="C2" s="33" t="n">
        <v>180</v>
      </c>
      <c r="D2" s="1" t="n">
        <f aca="false">C2*F2</f>
        <v>180</v>
      </c>
      <c r="E2" s="34" t="n">
        <v>1.5</v>
      </c>
      <c r="F2" s="34" t="n">
        <v>1</v>
      </c>
    </row>
    <row r="3" customFormat="false" ht="15" hidden="false" customHeight="false" outlineLevel="0" collapsed="false">
      <c r="A3" s="31" t="s">
        <v>34</v>
      </c>
      <c r="B3" s="32" t="s">
        <v>34</v>
      </c>
      <c r="C3" s="33" t="n">
        <v>270</v>
      </c>
      <c r="D3" s="1" t="n">
        <f aca="false">C3*F3</f>
        <v>270</v>
      </c>
      <c r="E3" s="34" t="n">
        <v>1</v>
      </c>
      <c r="F3" s="34" t="n">
        <v>1</v>
      </c>
    </row>
    <row r="4" customFormat="false" ht="15" hidden="false" customHeight="false" outlineLevel="0" collapsed="false">
      <c r="A4" s="31" t="s">
        <v>36</v>
      </c>
      <c r="B4" s="32" t="s">
        <v>36</v>
      </c>
      <c r="C4" s="33" t="n">
        <v>180</v>
      </c>
      <c r="D4" s="1" t="n">
        <f aca="false">C4*F4</f>
        <v>180</v>
      </c>
      <c r="E4" s="34" t="n">
        <v>0.7</v>
      </c>
      <c r="F4" s="34" t="n">
        <v>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2026-07-23T11:09:35Z</dcterms:created>
  <dc:creator>Unknown</dc:creator>
  <dc:description/>
  <dc:language>en-US</dc:language>
  <cp:lastModifiedBy/>
  <dcterms:modified xsi:type="dcterms:W3CDTF">2026-07-23T14:12:34Z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